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orales\Dropbox (TeatroNacional)\2017\Administración\Proveeduría Institucional\"/>
    </mc:Choice>
  </mc:AlternateContent>
  <bookViews>
    <workbookView xWindow="0" yWindow="0" windowWidth="23040" windowHeight="8244"/>
  </bookViews>
  <sheets>
    <sheet name=" Consolida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tn1_1" localSheetId="0">#REF!</definedName>
    <definedName name="_ftn1_1">#REF!</definedName>
    <definedName name="_ftnref1_1" localSheetId="0">#REF!</definedName>
    <definedName name="_ftnref1_1">#REF!</definedName>
    <definedName name="A" localSheetId="0">#REF!</definedName>
    <definedName name="A">#REF!</definedName>
    <definedName name="ABRIL" localSheetId="0">#REF!</definedName>
    <definedName name="ABRIL">#REF!</definedName>
    <definedName name="AGOSTO" localSheetId="0">#REF!</definedName>
    <definedName name="AGOSTO">#REF!</definedName>
    <definedName name="_xlnm.Print_Area" localSheetId="0">' Consolidado'!$A$1:$I$99</definedName>
    <definedName name="_xlnm.Criteria" localSheetId="0">#REF!</definedName>
    <definedName name="_xlnm.Criteria">#REF!</definedName>
    <definedName name="Criterios_IM" localSheetId="0">#REF!</definedName>
    <definedName name="Criterios_IM">#REF!</definedName>
    <definedName name="DICIEMBRE" localSheetId="0">#REF!</definedName>
    <definedName name="DICIEMBRE">#REF!</definedName>
    <definedName name="ENERO" localSheetId="0">#REF!</definedName>
    <definedName name="ENERO">#REF!</definedName>
    <definedName name="FEB" localSheetId="0">#REF!</definedName>
    <definedName name="FEB">#REF!</definedName>
    <definedName name="FEBRERO" localSheetId="0">#REF!</definedName>
    <definedName name="FEBRERO">#REF!</definedName>
    <definedName name="INFORME" localSheetId="0">#REF!</definedName>
    <definedName name="INFORME">#REF!</definedName>
    <definedName name="JULIO" localSheetId="0">#REF!</definedName>
    <definedName name="JULIO">#REF!</definedName>
    <definedName name="JUNIO" localSheetId="0">#REF!</definedName>
    <definedName name="JUNIO">#REF!</definedName>
    <definedName name="MARZO" localSheetId="0">#REF!</definedName>
    <definedName name="MARZO">#REF!</definedName>
    <definedName name="MAYO" localSheetId="0">#REF!</definedName>
    <definedName name="MAYO">#REF!</definedName>
    <definedName name="maz" localSheetId="0">#REF!</definedName>
    <definedName name="maz">#REF!</definedName>
    <definedName name="NOVIEMBRE" localSheetId="0">#REF!</definedName>
    <definedName name="NOVIEMBRE">#REF!</definedName>
    <definedName name="OCTUBRE" localSheetId="0">#REF!</definedName>
    <definedName name="OCTUBRE">#REF!</definedName>
    <definedName name="PASA" localSheetId="0">#REF!</definedName>
    <definedName name="PASA">#REF!</definedName>
    <definedName name="SETIEMBRE" localSheetId="0">#REF!</definedName>
    <definedName name="SETIEMBRE">#REF!</definedName>
    <definedName name="x" localSheetId="0">#REF!</definedName>
    <definedName name="x">#REF!</definedName>
    <definedName name="xx" localSheetId="0">#REF!</definedName>
    <definedName name="xx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I90" i="1"/>
  <c r="I89" i="1"/>
  <c r="E91" i="1"/>
  <c r="I88" i="1"/>
  <c r="I87" i="1"/>
  <c r="I86" i="1"/>
  <c r="H91" i="1"/>
  <c r="G91" i="1"/>
  <c r="F91" i="1"/>
  <c r="D9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F82" i="1"/>
  <c r="I60" i="1"/>
  <c r="H82" i="1"/>
  <c r="G82" i="1"/>
  <c r="D82" i="1"/>
  <c r="I54" i="1"/>
  <c r="I53" i="1"/>
  <c r="I52" i="1"/>
  <c r="I49" i="1"/>
  <c r="I48" i="1"/>
  <c r="I46" i="1"/>
  <c r="I45" i="1"/>
  <c r="I44" i="1"/>
  <c r="I41" i="1"/>
  <c r="I38" i="1"/>
  <c r="I37" i="1"/>
  <c r="I36" i="1"/>
  <c r="I33" i="1"/>
  <c r="I30" i="1"/>
  <c r="I29" i="1"/>
  <c r="I28" i="1"/>
  <c r="I25" i="1"/>
  <c r="I24" i="1"/>
  <c r="I22" i="1"/>
  <c r="I21" i="1"/>
  <c r="I20" i="1"/>
  <c r="I18" i="1"/>
  <c r="I17" i="1"/>
  <c r="I16" i="1"/>
  <c r="I14" i="1"/>
  <c r="F56" i="1"/>
  <c r="E56" i="1"/>
  <c r="I32" i="1" l="1"/>
  <c r="G56" i="1"/>
  <c r="G92" i="1" s="1"/>
  <c r="D56" i="1"/>
  <c r="D92" i="1" s="1"/>
  <c r="H56" i="1"/>
  <c r="H92" i="1" s="1"/>
  <c r="I23" i="1"/>
  <c r="I26" i="1"/>
  <c r="I31" i="1"/>
  <c r="I34" i="1"/>
  <c r="I39" i="1"/>
  <c r="I42" i="1"/>
  <c r="I47" i="1"/>
  <c r="I50" i="1"/>
  <c r="I13" i="1"/>
  <c r="I40" i="1"/>
  <c r="F92" i="1"/>
  <c r="I19" i="1"/>
  <c r="I27" i="1"/>
  <c r="I35" i="1"/>
  <c r="I43" i="1"/>
  <c r="I51" i="1"/>
  <c r="E82" i="1"/>
  <c r="E92" i="1" s="1"/>
  <c r="I59" i="1"/>
  <c r="I15" i="1"/>
  <c r="I85" i="1"/>
  <c r="E94" i="1" l="1"/>
  <c r="I82" i="1"/>
  <c r="I93" i="1"/>
  <c r="H94" i="1"/>
  <c r="I91" i="1"/>
  <c r="F94" i="1"/>
  <c r="I56" i="1"/>
  <c r="D94" i="1"/>
  <c r="G94" i="1"/>
  <c r="I92" i="1" l="1"/>
  <c r="I98" i="1" l="1"/>
  <c r="E98" i="1"/>
  <c r="D98" i="1"/>
  <c r="H98" i="1"/>
  <c r="G98" i="1"/>
  <c r="F98" i="1"/>
</calcChain>
</file>

<file path=xl/sharedStrings.xml><?xml version="1.0" encoding="utf-8"?>
<sst xmlns="http://schemas.openxmlformats.org/spreadsheetml/2006/main" count="212" uniqueCount="161">
  <si>
    <t xml:space="preserve">DEPARTAMENTO O UNIDAD: </t>
  </si>
  <si>
    <t>RESPONSABLE:</t>
  </si>
  <si>
    <t>Código</t>
  </si>
  <si>
    <t>Partida/subpartida</t>
  </si>
  <si>
    <t>Departamentos</t>
  </si>
  <si>
    <t xml:space="preserve">Total </t>
  </si>
  <si>
    <t>Administración</t>
  </si>
  <si>
    <t xml:space="preserve">Operaciones y Servicios </t>
  </si>
  <si>
    <t>Promoción Cultural</t>
  </si>
  <si>
    <t>Escenario</t>
  </si>
  <si>
    <t>Conservación</t>
  </si>
  <si>
    <t xml:space="preserve">Servicios </t>
  </si>
  <si>
    <t>Alquiler de edificio y terreno</t>
  </si>
  <si>
    <t xml:space="preserve"> 1.001.001.00</t>
  </si>
  <si>
    <t xml:space="preserve">Alquiler de maquinaria, equipo y mobiliario </t>
  </si>
  <si>
    <t xml:space="preserve"> 1.001.002.00</t>
  </si>
  <si>
    <t xml:space="preserve">Alquiler de equipo de computo </t>
  </si>
  <si>
    <t xml:space="preserve"> 1.001,003.00</t>
  </si>
  <si>
    <t>Alquiler y derechos para telecomunicaciones</t>
  </si>
  <si>
    <t xml:space="preserve"> 1.001.004.00</t>
  </si>
  <si>
    <t>Otros alquileres</t>
  </si>
  <si>
    <t>1.001.099.00</t>
  </si>
  <si>
    <t>Servicios de agua y alcantarillado</t>
  </si>
  <si>
    <t>1.002.001.00</t>
  </si>
  <si>
    <t>Servicio de energía eléctrica</t>
  </si>
  <si>
    <t>1.002.002.00</t>
  </si>
  <si>
    <t>Servicio de correo</t>
  </si>
  <si>
    <t>1.002.003.00</t>
  </si>
  <si>
    <t>Servicio de Telecomunicaciones</t>
  </si>
  <si>
    <t>1.002.004.00</t>
  </si>
  <si>
    <t>servicio de Telecomunicaciones</t>
  </si>
  <si>
    <t>Otros servicios básicos</t>
  </si>
  <si>
    <t xml:space="preserve"> 1.002.099.00</t>
  </si>
  <si>
    <t>Información</t>
  </si>
  <si>
    <t xml:space="preserve"> 1.003.001.00</t>
  </si>
  <si>
    <t xml:space="preserve">Publicidad y propaganda </t>
  </si>
  <si>
    <t xml:space="preserve"> 1.003.002.00</t>
  </si>
  <si>
    <t>Impresión, Encuadernación y otros</t>
  </si>
  <si>
    <t xml:space="preserve"> 1.003.003.00</t>
  </si>
  <si>
    <t xml:space="preserve">Transporte de bienes </t>
  </si>
  <si>
    <t xml:space="preserve"> 1.003.004.00</t>
  </si>
  <si>
    <t>Servicios aduaneros</t>
  </si>
  <si>
    <t xml:space="preserve"> 1.003.005.00</t>
  </si>
  <si>
    <t>Comisiones y gastos por serv com/financieros</t>
  </si>
  <si>
    <t xml:space="preserve"> 1.003.006.00</t>
  </si>
  <si>
    <t>Servicios de transferencia electrónica de información</t>
  </si>
  <si>
    <t xml:space="preserve"> 1.003.007.00</t>
  </si>
  <si>
    <t xml:space="preserve">Servicios jurídicos </t>
  </si>
  <si>
    <t xml:space="preserve"> 1.004.002.00</t>
  </si>
  <si>
    <t xml:space="preserve">Servicios de ingeniería </t>
  </si>
  <si>
    <t xml:space="preserve"> 1.004.003.00</t>
  </si>
  <si>
    <t>Serv. Ciencias econ y sociales</t>
  </si>
  <si>
    <t xml:space="preserve"> 1.004.004.00</t>
  </si>
  <si>
    <t>Serv. desarrollo sistemas informáticos</t>
  </si>
  <si>
    <t xml:space="preserve"> 1.004.005.00</t>
  </si>
  <si>
    <t>Serv.  Generales</t>
  </si>
  <si>
    <t xml:space="preserve"> 1.004.006.00</t>
  </si>
  <si>
    <t>Otros servicios de gestión y apoyo</t>
  </si>
  <si>
    <t xml:space="preserve"> 1.004.099.00</t>
  </si>
  <si>
    <t>Transporte dentro país</t>
  </si>
  <si>
    <t>1.005.001.00</t>
  </si>
  <si>
    <t>Viáticos dentro país</t>
  </si>
  <si>
    <t>1.005.002.00</t>
  </si>
  <si>
    <t>Transporte en el exterior</t>
  </si>
  <si>
    <t>1.005.003.00</t>
  </si>
  <si>
    <t>Viáticos en exterior</t>
  </si>
  <si>
    <t>1.005.004.00</t>
  </si>
  <si>
    <t xml:space="preserve">Seguros </t>
  </si>
  <si>
    <t>1.006.001.00</t>
  </si>
  <si>
    <t>Actividades de capacitación</t>
  </si>
  <si>
    <t xml:space="preserve"> 1.007.001.00</t>
  </si>
  <si>
    <t xml:space="preserve">Actividades protocolarias y sociales </t>
  </si>
  <si>
    <t>1.007.002.00</t>
  </si>
  <si>
    <t xml:space="preserve">Gastos de representación Institucional </t>
  </si>
  <si>
    <t>1.007.003.00</t>
  </si>
  <si>
    <t xml:space="preserve">Mantenim de edificios y locales </t>
  </si>
  <si>
    <t xml:space="preserve"> 1.008.001.00</t>
  </si>
  <si>
    <t xml:space="preserve"> 1.008.004.00</t>
  </si>
  <si>
    <t>Mantenimiento y rep equipo producción</t>
  </si>
  <si>
    <t xml:space="preserve">Mantenim. y rep. Equipo transporte </t>
  </si>
  <si>
    <t xml:space="preserve"> 1.008.005.00</t>
  </si>
  <si>
    <t>Mantenim. y rep. Equipo de comunicación</t>
  </si>
  <si>
    <t xml:space="preserve"> 1.008.006.00</t>
  </si>
  <si>
    <t>Mantenim. y rep. Equipo y mobil. Oficina</t>
  </si>
  <si>
    <t xml:space="preserve"> 1.008.007.00</t>
  </si>
  <si>
    <t>Mantenim. Y rep. Equipos computo y sist.</t>
  </si>
  <si>
    <t xml:space="preserve"> 1.008.008.00</t>
  </si>
  <si>
    <t>Mantenim. Y rep. de otros equipos</t>
  </si>
  <si>
    <t xml:space="preserve"> 1.008.099.00</t>
  </si>
  <si>
    <t>Impuestos sobre bienes inmuebles</t>
  </si>
  <si>
    <t xml:space="preserve"> 1.009.002.00</t>
  </si>
  <si>
    <t>Otros impuestos</t>
  </si>
  <si>
    <t xml:space="preserve"> 1.009.099.00</t>
  </si>
  <si>
    <t xml:space="preserve">Intereses moratorios y multas </t>
  </si>
  <si>
    <t>Otros servicios no especificados</t>
  </si>
  <si>
    <t xml:space="preserve"> 1.099.099.00</t>
  </si>
  <si>
    <t>Subtotal</t>
  </si>
  <si>
    <t>Materiales y Suministros</t>
  </si>
  <si>
    <t xml:space="preserve"> 2.001.001.00</t>
  </si>
  <si>
    <t>Combustibles y lubricantes</t>
  </si>
  <si>
    <t xml:space="preserve"> 2.001.002.00</t>
  </si>
  <si>
    <t>Productos farmacéuticos y medicinales</t>
  </si>
  <si>
    <t xml:space="preserve"> 2.001.004.00</t>
  </si>
  <si>
    <t xml:space="preserve">Tintas, pinturas y diluyentes  </t>
  </si>
  <si>
    <t xml:space="preserve"> 2.001.099.00</t>
  </si>
  <si>
    <t>Otros productos químicos</t>
  </si>
  <si>
    <t xml:space="preserve"> 2.002.002.00</t>
  </si>
  <si>
    <t>Productos Agroforestales</t>
  </si>
  <si>
    <t xml:space="preserve"> 2.002.003.00</t>
  </si>
  <si>
    <t>Alimentos y bebidas</t>
  </si>
  <si>
    <t xml:space="preserve"> 2.003.001.00</t>
  </si>
  <si>
    <t xml:space="preserve">Materiales y productos metálicos </t>
  </si>
  <si>
    <t>Materiales y productos minerales y asfálticos</t>
  </si>
  <si>
    <t xml:space="preserve"> 2.003.003.00</t>
  </si>
  <si>
    <t xml:space="preserve">Madera y sus derivados </t>
  </si>
  <si>
    <t xml:space="preserve"> 2.003.004.00</t>
  </si>
  <si>
    <t>Materiales y productos eléctricos, telefónicos y de cómputo</t>
  </si>
  <si>
    <t>2.003.005.00</t>
  </si>
  <si>
    <t>Materiales y productos de vidrio</t>
  </si>
  <si>
    <t xml:space="preserve"> 2.003.006.00</t>
  </si>
  <si>
    <t>Materiales y productos de plástico</t>
  </si>
  <si>
    <t xml:space="preserve"> 2.003.099.00</t>
  </si>
  <si>
    <t>Otros materiales y productos de uso de la construcción</t>
  </si>
  <si>
    <t xml:space="preserve"> 2.004.001.00</t>
  </si>
  <si>
    <t xml:space="preserve">Herramientas e instrumentos </t>
  </si>
  <si>
    <t xml:space="preserve"> 2.004.002.00</t>
  </si>
  <si>
    <t>Repuestos y accesorios</t>
  </si>
  <si>
    <t xml:space="preserve"> 2.005.002.00</t>
  </si>
  <si>
    <t xml:space="preserve">Productos Terminados </t>
  </si>
  <si>
    <t xml:space="preserve"> 2.099.001.00</t>
  </si>
  <si>
    <t>Útiles y mat. Oficina y cómputo</t>
  </si>
  <si>
    <t xml:space="preserve"> 2.099.003.00</t>
  </si>
  <si>
    <t>Productos papel, cartón e impresos</t>
  </si>
  <si>
    <t>2.099.004.00</t>
  </si>
  <si>
    <t>Textiles y vestuario</t>
  </si>
  <si>
    <t>2.099.005.00</t>
  </si>
  <si>
    <t>Útiles y materiales limpieza</t>
  </si>
  <si>
    <t xml:space="preserve"> 2.099.006.00</t>
  </si>
  <si>
    <t>Útiles y materiales de resguardo y seguridad</t>
  </si>
  <si>
    <t xml:space="preserve"> 2.099.099.00</t>
  </si>
  <si>
    <t>Otros útiles, materiales y suministros</t>
  </si>
  <si>
    <t>Bienes duraderos</t>
  </si>
  <si>
    <t>5.001.003.00</t>
  </si>
  <si>
    <t xml:space="preserve">Equipo de comunicación </t>
  </si>
  <si>
    <t xml:space="preserve"> 5.001.004.00</t>
  </si>
  <si>
    <t>Equipo y mobiliario oficina</t>
  </si>
  <si>
    <t xml:space="preserve"> 5.001.005.00</t>
  </si>
  <si>
    <t>Equipo y programas de computo</t>
  </si>
  <si>
    <t xml:space="preserve"> 5.001.006.00</t>
  </si>
  <si>
    <t>Equipo sanitario, de laboratorio e investigación</t>
  </si>
  <si>
    <t xml:space="preserve"> 5.001.099.00</t>
  </si>
  <si>
    <t>Maquinaria y Equipo Diverso</t>
  </si>
  <si>
    <t>5.099.003.00</t>
  </si>
  <si>
    <t>Bienes intangibles</t>
  </si>
  <si>
    <t>Total Gastos</t>
  </si>
  <si>
    <t>Distribución porcentual por departamento</t>
  </si>
  <si>
    <t>Administrativo Financiero</t>
  </si>
  <si>
    <t>Administración Servicios</t>
  </si>
  <si>
    <t>Total</t>
  </si>
  <si>
    <t>CUADRO Nº1. TEATRO NACIONAL DE COSTA RICA</t>
  </si>
  <si>
    <t>PLAN DE COMPRAS PARA EJERCICIO PRESUPUESTARIO 2017 -en colones-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</si>
</sst>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&quot;₡&quot;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1" fillId="2" borderId="0" xfId="2" applyFont="1" applyFill="1"/>
    <xf numFmtId="0" fontId="2" fillId="2" borderId="0" xfId="2" applyFont="1" applyFill="1" applyAlignment="1">
      <alignment horizontal="center"/>
    </xf>
    <xf numFmtId="0" fontId="1" fillId="2" borderId="0" xfId="2" applyFont="1" applyFill="1" applyBorder="1"/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2" fillId="2" borderId="1" xfId="2" applyFont="1" applyFill="1" applyBorder="1" applyAlignment="1"/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/>
    </xf>
    <xf numFmtId="0" fontId="2" fillId="2" borderId="0" xfId="2" applyFont="1" applyFill="1"/>
    <xf numFmtId="0" fontId="2" fillId="2" borderId="0" xfId="2" applyFont="1" applyFill="1" applyBorder="1"/>
    <xf numFmtId="0" fontId="2" fillId="2" borderId="7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/>
    </xf>
    <xf numFmtId="0" fontId="2" fillId="2" borderId="4" xfId="2" applyFont="1" applyFill="1" applyBorder="1"/>
    <xf numFmtId="0" fontId="1" fillId="2" borderId="5" xfId="2" applyFont="1" applyFill="1" applyBorder="1"/>
    <xf numFmtId="0" fontId="1" fillId="2" borderId="4" xfId="2" applyFont="1" applyFill="1" applyBorder="1"/>
    <xf numFmtId="0" fontId="3" fillId="2" borderId="0" xfId="2" applyFont="1" applyFill="1" applyBorder="1"/>
    <xf numFmtId="0" fontId="1" fillId="2" borderId="4" xfId="2" applyFont="1" applyFill="1" applyBorder="1" applyAlignment="1">
      <alignment horizontal="center"/>
    </xf>
    <xf numFmtId="164" fontId="1" fillId="2" borderId="4" xfId="2" applyNumberFormat="1" applyFont="1" applyFill="1" applyBorder="1"/>
    <xf numFmtId="164" fontId="1" fillId="2" borderId="0" xfId="2" applyNumberFormat="1" applyFont="1" applyFill="1" applyBorder="1"/>
    <xf numFmtId="0" fontId="3" fillId="2" borderId="0" xfId="3" applyNumberFormat="1" applyFont="1" applyFill="1" applyBorder="1" applyAlignment="1" applyProtection="1"/>
    <xf numFmtId="165" fontId="1" fillId="2" borderId="4" xfId="2" applyNumberFormat="1" applyFont="1" applyFill="1" applyBorder="1"/>
    <xf numFmtId="0" fontId="1" fillId="2" borderId="4" xfId="3" applyNumberFormat="1" applyFont="1" applyFill="1" applyBorder="1" applyAlignment="1" applyProtection="1">
      <alignment horizontal="center"/>
    </xf>
    <xf numFmtId="0" fontId="1" fillId="2" borderId="0" xfId="3" applyNumberFormat="1" applyFont="1" applyFill="1" applyBorder="1" applyAlignment="1" applyProtection="1"/>
    <xf numFmtId="0" fontId="3" fillId="2" borderId="0" xfId="2" applyFont="1" applyFill="1" applyBorder="1" applyAlignment="1">
      <alignment horizontal="left"/>
    </xf>
    <xf numFmtId="0" fontId="1" fillId="2" borderId="4" xfId="4" applyNumberFormat="1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left"/>
    </xf>
    <xf numFmtId="4" fontId="1" fillId="2" borderId="4" xfId="3" applyNumberFormat="1" applyFont="1" applyFill="1" applyBorder="1" applyAlignment="1" applyProtection="1">
      <alignment horizontal="center"/>
    </xf>
    <xf numFmtId="165" fontId="2" fillId="2" borderId="4" xfId="2" applyNumberFormat="1" applyFont="1" applyFill="1" applyBorder="1"/>
    <xf numFmtId="0" fontId="1" fillId="2" borderId="4" xfId="2" applyNumberFormat="1" applyFont="1" applyFill="1" applyBorder="1" applyAlignment="1" applyProtection="1">
      <alignment horizontal="center"/>
    </xf>
    <xf numFmtId="4" fontId="1" fillId="2" borderId="4" xfId="2" applyNumberFormat="1" applyFont="1" applyFill="1" applyBorder="1" applyAlignment="1" applyProtection="1">
      <alignment horizontal="center"/>
    </xf>
    <xf numFmtId="0" fontId="1" fillId="2" borderId="0" xfId="2" applyFont="1" applyFill="1" applyAlignment="1">
      <alignment wrapText="1"/>
    </xf>
    <xf numFmtId="0" fontId="1" fillId="2" borderId="0" xfId="2" applyFont="1" applyFill="1" applyBorder="1" applyAlignment="1">
      <alignment wrapText="1"/>
    </xf>
    <xf numFmtId="0" fontId="1" fillId="2" borderId="0" xfId="2" applyFont="1" applyFill="1" applyAlignment="1">
      <alignment horizontal="left"/>
    </xf>
    <xf numFmtId="165" fontId="1" fillId="2" borderId="0" xfId="2" applyNumberFormat="1" applyFont="1" applyFill="1" applyBorder="1"/>
    <xf numFmtId="0" fontId="1" fillId="2" borderId="0" xfId="2" applyFont="1" applyFill="1" applyAlignment="1">
      <alignment horizontal="center"/>
    </xf>
    <xf numFmtId="165" fontId="1" fillId="2" borderId="0" xfId="2" applyNumberFormat="1" applyFont="1" applyFill="1"/>
    <xf numFmtId="0" fontId="2" fillId="2" borderId="1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left"/>
    </xf>
    <xf numFmtId="0" fontId="1" fillId="2" borderId="8" xfId="2" applyFont="1" applyFill="1" applyBorder="1"/>
    <xf numFmtId="9" fontId="2" fillId="2" borderId="4" xfId="1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5" xfId="2" applyFont="1" applyFill="1" applyBorder="1"/>
    <xf numFmtId="0" fontId="1" fillId="2" borderId="5" xfId="3" applyNumberFormat="1" applyFont="1" applyFill="1" applyBorder="1" applyAlignment="1" applyProtection="1"/>
    <xf numFmtId="0" fontId="1" fillId="2" borderId="5" xfId="2" applyFont="1" applyFill="1" applyBorder="1" applyAlignment="1">
      <alignment horizontal="left"/>
    </xf>
    <xf numFmtId="0" fontId="1" fillId="2" borderId="5" xfId="3" applyNumberFormat="1" applyFont="1" applyFill="1" applyBorder="1" applyAlignment="1" applyProtection="1">
      <alignment horizontal="left"/>
    </xf>
    <xf numFmtId="0" fontId="1" fillId="2" borderId="5" xfId="2" applyNumberFormat="1" applyFont="1" applyFill="1" applyBorder="1" applyAlignment="1" applyProtection="1"/>
    <xf numFmtId="0" fontId="1" fillId="2" borderId="5" xfId="2" applyFont="1" applyFill="1" applyBorder="1" applyAlignment="1">
      <alignment wrapText="1"/>
    </xf>
    <xf numFmtId="165" fontId="1" fillId="2" borderId="4" xfId="3" applyNumberFormat="1" applyFont="1" applyFill="1" applyBorder="1" applyAlignment="1">
      <alignment horizontal="left" indent="1"/>
    </xf>
  </cellXfs>
  <cellStyles count="5">
    <cellStyle name="Normal" xfId="0" builtinId="0"/>
    <cellStyle name="Normal 2" xfId="2"/>
    <cellStyle name="Normal_Hoja1" xfId="4"/>
    <cellStyle name="Normal_Plan Compras 2006 (PI Final detalle) 20-12-2005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orales/Dropbox%20(TeatroNacional)/2016/2016/Administraci&#243;n/Anteproyecto%20TNCR%202017/Presupuesto%202017%20TNCR/Presupuesto%202017%20General%20Agosto%202016%20Archivo%20Resumen%202-9-2016%20%20Ver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ralesd/Mis%20documentos/Documentos/2008/Anteproyecto%202009/Proyecto%20Final%20de%20Pres%20Ord%202009/MAPI%20y%20similares/MAPI%202009%20TEATRO%20NACIONAL%20para%20Proyecto%20presu%202009%20D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oralesd\Mis%20documentos\Documentos\2009\Anteproyecto%202010\Planificaci&#243;n%20EBPAO%202009\MAPI%202010%20T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ralesd/Mis%20documentos/Documentos/2006/Anteproyecto%202007/Proyecto%20Final%20de%20Pres%20Ord%202007/Proyectos%20Relevantes%20TNCR%202007%2022-9-2006%20ordinario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ralesd/Configuraci&#243;n%20local/Archivos%20temporales%20de%20Internet/Content.Outlook/5J2Y6F4N/Proyectos%20%20presup.2010/Proyectos%20%20presup.2010/Escritorio/Promocion%20Cultural%202006%20(25-4-2006)%2028-11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guilari\Configuraci&#243;n%20local\Archivos%20temporales%20de%20Internet\OLK7C\Escritorio\Promocion%20Cultural%202006%20(25-4-2006)%2028-11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9A"/>
      <sheetName val="ingre 2017+ imagen"/>
      <sheetName val="IEP Serv Recaudación y MCJ 2017"/>
      <sheetName val="Alquileres y taquillas 2017"/>
      <sheetName val="Ingresos Antep. 2017 MCJD"/>
      <sheetName val="Origen y Aplicación 2017 conso"/>
      <sheetName val="Origen y Aplicación 2017"/>
      <sheetName val="Ord 2016 imagenes  todo "/>
      <sheetName val="Egresos 2017 MCJ"/>
      <sheetName val="Hoja1"/>
      <sheetName val="cargas 2017"/>
      <sheetName val="aguinaldo 2017"/>
      <sheetName val="salario escolar 2017"/>
      <sheetName val=" Consolidado"/>
      <sheetName val="Administración"/>
      <sheetName val="Fiscalia Espec "/>
      <sheetName val="Ficha tecnica Administra 2017"/>
      <sheetName val="2017 Prom Cultural"/>
      <sheetName val="PC 31-8"/>
      <sheetName val="2017 Escenario"/>
      <sheetName val="Escenario 31-8"/>
      <sheetName val="2017 Conservación"/>
      <sheetName val="2017 OyS "/>
      <sheetName val="OS 31-8"/>
      <sheetName val="cargas 2016"/>
      <sheetName val="ANEXO-8 PLAN COMPRAS CGR "/>
      <sheetName val="ANEXO-8 PLAN COMPRAS CGR miles"/>
      <sheetName val="F11-3"/>
      <sheetName val="F11-7"/>
      <sheetName val="F12"/>
      <sheetName val="F12-1"/>
      <sheetName val="Resumen egresos 2017"/>
      <sheetName val="art 18 ley 7428"/>
      <sheetName val="ReporteUDES"/>
      <sheetName val="SRS para SNIP 2016 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2">
          <cell r="L92">
            <v>306965200</v>
          </cell>
        </row>
      </sheetData>
      <sheetData sheetId="15"/>
      <sheetData sheetId="16"/>
      <sheetData sheetId="17">
        <row r="92">
          <cell r="Y92">
            <v>251676000</v>
          </cell>
        </row>
      </sheetData>
      <sheetData sheetId="18"/>
      <sheetData sheetId="19">
        <row r="92">
          <cell r="F92">
            <v>60560000</v>
          </cell>
        </row>
      </sheetData>
      <sheetData sheetId="20"/>
      <sheetData sheetId="21">
        <row r="93">
          <cell r="K93">
            <v>843340000</v>
          </cell>
        </row>
      </sheetData>
      <sheetData sheetId="22">
        <row r="91">
          <cell r="H91">
            <v>135000000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CR MAPI 2009 total "/>
      <sheetName val="TNCR MAPI 2009 MCJ  "/>
      <sheetName val="TNCR MAPI 2009  antepr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CR MAPI 2009 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 Centrales"/>
      <sheetName val="modi 2004"/>
      <sheetName val="II Etapa Rest Bellotas"/>
      <sheetName val="Rest Yeseria Oro Edi Princ"/>
      <sheetName val="Rest piedras fachada sur "/>
      <sheetName val="Ornato jardines"/>
      <sheetName val="Central telefonica"/>
      <sheetName val="Servi restauracion"/>
      <sheetName val="Remod instalaciones"/>
      <sheetName val="Restau y Mantenimiento 2007"/>
      <sheetName val="Promocion Cultural 2007"/>
      <sheetName val="Danza 2007"/>
      <sheetName val="Opera 2007"/>
      <sheetName val="110 Aniversario"/>
      <sheetName val="Escenario 2007 "/>
      <sheetName val="galerias 2007"/>
      <sheetName val="revista y almanaques 2007"/>
      <sheetName val="Teatro Vargas Calvo 2007"/>
      <sheetName val="galerias 2006 solitas"/>
      <sheetName val="Coreogra, coral y portal 2007"/>
      <sheetName val="Turismo"/>
      <sheetName val="costo analisis solicitudes teat"/>
      <sheetName val="charolad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ción Cultural"/>
      <sheetName val="Promocion Cultural 2006"/>
      <sheetName val="obras sala princ 2006 teatro"/>
      <sheetName val="obras sala princ 2006 opera"/>
      <sheetName val="Coreografos 2006"/>
      <sheetName val="Escenario 2006"/>
      <sheetName val="obras sala vargas calvo 2006"/>
      <sheetName val="galerias 2006"/>
      <sheetName val="revista y almanaq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ción Cultural"/>
      <sheetName val="Promocion Cultural 2006"/>
      <sheetName val="obras sala princ 2006 teatro"/>
      <sheetName val="obras sala princ 2006 opera"/>
      <sheetName val="Coreografos 2006"/>
      <sheetName val="Escenario 2006"/>
      <sheetName val="obras sala vargas calvo 2006"/>
      <sheetName val="galerias 2006"/>
      <sheetName val="revista y almanaq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106"/>
  <sheetViews>
    <sheetView showGridLines="0" tabSelected="1" topLeftCell="B1" zoomScale="70" zoomScaleNormal="70" workbookViewId="0">
      <pane xSplit="2" ySplit="11" topLeftCell="D83" activePane="bottomRight" state="frozen"/>
      <selection activeCell="B1" sqref="B1"/>
      <selection pane="topRight" activeCell="D1" sqref="D1"/>
      <selection pane="bottomLeft" activeCell="B12" sqref="B12"/>
      <selection pane="bottomRight" activeCell="I101" sqref="I101:I110"/>
    </sheetView>
  </sheetViews>
  <sheetFormatPr baseColWidth="10" defaultColWidth="11.44140625" defaultRowHeight="13.2" x14ac:dyDescent="0.25"/>
  <cols>
    <col min="1" max="1" width="49.5546875" style="1" hidden="1" customWidth="1"/>
    <col min="2" max="2" width="12.88671875" style="40" customWidth="1"/>
    <col min="3" max="3" width="35.6640625" style="1" customWidth="1"/>
    <col min="4" max="4" width="16.33203125" style="1" customWidth="1"/>
    <col min="5" max="5" width="15.109375" style="1" customWidth="1"/>
    <col min="6" max="6" width="15.6640625" style="1" customWidth="1"/>
    <col min="7" max="7" width="13.88671875" style="1" customWidth="1"/>
    <col min="8" max="8" width="16.109375" style="1" customWidth="1"/>
    <col min="9" max="9" width="17.109375" style="3" customWidth="1"/>
    <col min="10" max="10" width="11.44140625" style="3"/>
    <col min="11" max="16384" width="11.441406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x14ac:dyDescent="0.25">
      <c r="B2" s="2" t="s">
        <v>159</v>
      </c>
      <c r="C2" s="2"/>
      <c r="D2" s="2"/>
      <c r="E2" s="2"/>
      <c r="F2" s="2"/>
      <c r="G2" s="2"/>
      <c r="H2" s="2"/>
      <c r="I2" s="2"/>
    </row>
    <row r="3" spans="1:10" x14ac:dyDescent="0.25">
      <c r="B3" s="4" t="s">
        <v>160</v>
      </c>
      <c r="C3" s="4"/>
      <c r="D3" s="4"/>
      <c r="E3" s="4"/>
      <c r="F3" s="4"/>
      <c r="G3" s="4"/>
      <c r="H3" s="4"/>
      <c r="I3" s="4"/>
    </row>
    <row r="4" spans="1:10" hidden="1" x14ac:dyDescent="0.25">
      <c r="B4" s="5"/>
      <c r="C4" s="5"/>
      <c r="D4" s="5"/>
      <c r="E4" s="5"/>
      <c r="F4" s="5"/>
      <c r="G4" s="5"/>
      <c r="H4" s="5"/>
      <c r="I4" s="6"/>
    </row>
    <row r="5" spans="1:10" s="3" customFormat="1" hidden="1" x14ac:dyDescent="0.25">
      <c r="B5" s="7" t="s">
        <v>0</v>
      </c>
      <c r="C5" s="7"/>
      <c r="D5" s="7"/>
      <c r="E5" s="7"/>
      <c r="F5" s="7"/>
      <c r="G5" s="7"/>
      <c r="H5" s="7"/>
      <c r="I5" s="8"/>
    </row>
    <row r="6" spans="1:10" s="3" customFormat="1" hidden="1" x14ac:dyDescent="0.25">
      <c r="B6" s="9" t="s">
        <v>1</v>
      </c>
      <c r="C6" s="9"/>
      <c r="D6" s="9"/>
      <c r="E6" s="9"/>
      <c r="F6" s="9"/>
      <c r="G6" s="9"/>
      <c r="H6" s="9"/>
      <c r="I6" s="10"/>
    </row>
    <row r="7" spans="1:10" s="3" customFormat="1" hidden="1" x14ac:dyDescent="0.25">
      <c r="B7" s="6"/>
      <c r="C7" s="5"/>
      <c r="D7" s="5"/>
      <c r="E7" s="5"/>
      <c r="F7" s="5"/>
      <c r="G7" s="5"/>
      <c r="H7" s="5"/>
      <c r="I7" s="6"/>
    </row>
    <row r="8" spans="1:10" s="3" customFormat="1" ht="12.75" customHeight="1" x14ac:dyDescent="0.25">
      <c r="B8" s="11" t="s">
        <v>2</v>
      </c>
      <c r="C8" s="46" t="s">
        <v>3</v>
      </c>
      <c r="D8" s="12" t="s">
        <v>4</v>
      </c>
      <c r="E8" s="12"/>
      <c r="F8" s="12"/>
      <c r="G8" s="12"/>
      <c r="H8" s="12"/>
      <c r="I8" s="12" t="s">
        <v>5</v>
      </c>
    </row>
    <row r="9" spans="1:10" ht="4.5" customHeight="1" x14ac:dyDescent="0.25">
      <c r="B9" s="13"/>
      <c r="C9" s="47"/>
      <c r="D9" s="12"/>
      <c r="E9" s="12"/>
      <c r="F9" s="12"/>
      <c r="G9" s="12"/>
      <c r="H9" s="12"/>
      <c r="I9" s="12"/>
    </row>
    <row r="10" spans="1:10" s="14" customFormat="1" ht="12.75" customHeight="1" x14ac:dyDescent="0.25">
      <c r="B10" s="13"/>
      <c r="C10" s="47" t="s">
        <v>3</v>
      </c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12"/>
      <c r="J10" s="15"/>
    </row>
    <row r="11" spans="1:10" s="14" customFormat="1" x14ac:dyDescent="0.25">
      <c r="B11" s="16"/>
      <c r="C11" s="48"/>
      <c r="D11" s="12"/>
      <c r="E11" s="12"/>
      <c r="F11" s="12"/>
      <c r="G11" s="12"/>
      <c r="H11" s="12"/>
      <c r="I11" s="12"/>
      <c r="J11" s="15"/>
    </row>
    <row r="12" spans="1:10" x14ac:dyDescent="0.25">
      <c r="B12" s="17">
        <v>1</v>
      </c>
      <c r="C12" s="49" t="s">
        <v>11</v>
      </c>
      <c r="D12" s="18"/>
      <c r="E12" s="18"/>
      <c r="F12" s="18"/>
      <c r="G12" s="18"/>
      <c r="H12" s="18"/>
      <c r="I12" s="20"/>
    </row>
    <row r="13" spans="1:10" x14ac:dyDescent="0.25">
      <c r="A13" s="21" t="s">
        <v>12</v>
      </c>
      <c r="B13" s="22" t="s">
        <v>13</v>
      </c>
      <c r="C13" s="19" t="s">
        <v>12</v>
      </c>
      <c r="D13" s="23">
        <v>0</v>
      </c>
      <c r="E13" s="23">
        <v>0</v>
      </c>
      <c r="F13" s="23">
        <v>0</v>
      </c>
      <c r="G13" s="23">
        <v>0</v>
      </c>
      <c r="H13" s="23">
        <v>8970000</v>
      </c>
      <c r="I13" s="23">
        <f t="shared" ref="I13:I54" si="0">SUM(D13:H13)</f>
        <v>8970000</v>
      </c>
    </row>
    <row r="14" spans="1:10" x14ac:dyDescent="0.25">
      <c r="A14" s="25" t="s">
        <v>14</v>
      </c>
      <c r="B14" s="22" t="s">
        <v>15</v>
      </c>
      <c r="C14" s="50" t="s">
        <v>14</v>
      </c>
      <c r="D14" s="23">
        <v>0</v>
      </c>
      <c r="E14" s="23">
        <v>0</v>
      </c>
      <c r="F14" s="23">
        <v>3000000</v>
      </c>
      <c r="G14" s="23">
        <v>0</v>
      </c>
      <c r="H14" s="23">
        <v>0</v>
      </c>
      <c r="I14" s="23">
        <f t="shared" si="0"/>
        <v>3000000</v>
      </c>
    </row>
    <row r="15" spans="1:10" hidden="1" x14ac:dyDescent="0.25">
      <c r="A15" s="25" t="s">
        <v>16</v>
      </c>
      <c r="B15" s="22" t="s">
        <v>17</v>
      </c>
      <c r="C15" s="50" t="s">
        <v>16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f t="shared" si="0"/>
        <v>0</v>
      </c>
    </row>
    <row r="16" spans="1:10" x14ac:dyDescent="0.25">
      <c r="A16" s="21" t="s">
        <v>18</v>
      </c>
      <c r="B16" s="22" t="s">
        <v>19</v>
      </c>
      <c r="C16" s="19" t="s">
        <v>18</v>
      </c>
      <c r="D16" s="26">
        <v>8000000</v>
      </c>
      <c r="E16" s="26">
        <v>0</v>
      </c>
      <c r="F16" s="26">
        <v>0</v>
      </c>
      <c r="G16" s="26">
        <v>0</v>
      </c>
      <c r="H16" s="26">
        <v>0</v>
      </c>
      <c r="I16" s="26">
        <f t="shared" si="0"/>
        <v>8000000</v>
      </c>
    </row>
    <row r="17" spans="1:9" hidden="1" x14ac:dyDescent="0.25">
      <c r="A17" s="25" t="s">
        <v>20</v>
      </c>
      <c r="B17" s="27" t="s">
        <v>21</v>
      </c>
      <c r="C17" s="50" t="s">
        <v>20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f t="shared" si="0"/>
        <v>0</v>
      </c>
    </row>
    <row r="18" spans="1:9" x14ac:dyDescent="0.25">
      <c r="A18" s="25" t="s">
        <v>22</v>
      </c>
      <c r="B18" s="27" t="s">
        <v>23</v>
      </c>
      <c r="C18" s="50" t="s">
        <v>22</v>
      </c>
      <c r="D18" s="26">
        <v>0</v>
      </c>
      <c r="E18" s="26">
        <v>0</v>
      </c>
      <c r="F18" s="26">
        <v>0</v>
      </c>
      <c r="G18" s="26">
        <v>0</v>
      </c>
      <c r="H18" s="26">
        <v>3000000</v>
      </c>
      <c r="I18" s="26">
        <f t="shared" si="0"/>
        <v>3000000</v>
      </c>
    </row>
    <row r="19" spans="1:9" x14ac:dyDescent="0.25">
      <c r="A19" s="25" t="s">
        <v>24</v>
      </c>
      <c r="B19" s="27" t="s">
        <v>25</v>
      </c>
      <c r="C19" s="50" t="s">
        <v>24</v>
      </c>
      <c r="D19" s="26">
        <v>0</v>
      </c>
      <c r="E19" s="26">
        <v>0</v>
      </c>
      <c r="F19" s="26">
        <v>0</v>
      </c>
      <c r="G19" s="26">
        <v>0</v>
      </c>
      <c r="H19" s="26">
        <v>40000000</v>
      </c>
      <c r="I19" s="26">
        <f t="shared" si="0"/>
        <v>40000000</v>
      </c>
    </row>
    <row r="20" spans="1:9" x14ac:dyDescent="0.25">
      <c r="A20" s="25" t="s">
        <v>26</v>
      </c>
      <c r="B20" s="27" t="s">
        <v>27</v>
      </c>
      <c r="C20" s="50" t="s">
        <v>26</v>
      </c>
      <c r="D20" s="26">
        <v>0</v>
      </c>
      <c r="E20" s="26">
        <v>0</v>
      </c>
      <c r="F20" s="26">
        <v>0</v>
      </c>
      <c r="G20" s="26">
        <v>0</v>
      </c>
      <c r="H20" s="26">
        <v>200000</v>
      </c>
      <c r="I20" s="26">
        <f t="shared" si="0"/>
        <v>200000</v>
      </c>
    </row>
    <row r="21" spans="1:9" x14ac:dyDescent="0.25">
      <c r="A21" s="25" t="s">
        <v>28</v>
      </c>
      <c r="B21" s="27" t="s">
        <v>29</v>
      </c>
      <c r="C21" s="50" t="s">
        <v>30</v>
      </c>
      <c r="D21" s="26">
        <v>0</v>
      </c>
      <c r="E21" s="26">
        <v>0</v>
      </c>
      <c r="F21" s="26">
        <v>0</v>
      </c>
      <c r="G21" s="26">
        <v>0</v>
      </c>
      <c r="H21" s="26">
        <v>20000000</v>
      </c>
      <c r="I21" s="26">
        <f t="shared" si="0"/>
        <v>20000000</v>
      </c>
    </row>
    <row r="22" spans="1:9" hidden="1" x14ac:dyDescent="0.25">
      <c r="A22" s="25" t="s">
        <v>31</v>
      </c>
      <c r="B22" s="27" t="s">
        <v>32</v>
      </c>
      <c r="C22" s="50" t="s">
        <v>31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f t="shared" si="0"/>
        <v>0</v>
      </c>
    </row>
    <row r="23" spans="1:9" x14ac:dyDescent="0.25">
      <c r="A23" s="25" t="s">
        <v>33</v>
      </c>
      <c r="B23" s="27" t="s">
        <v>34</v>
      </c>
      <c r="C23" s="50" t="s">
        <v>33</v>
      </c>
      <c r="D23" s="26">
        <v>950000</v>
      </c>
      <c r="E23" s="26">
        <v>0</v>
      </c>
      <c r="F23" s="26">
        <v>0</v>
      </c>
      <c r="G23" s="26">
        <v>0</v>
      </c>
      <c r="H23" s="26">
        <v>0</v>
      </c>
      <c r="I23" s="26">
        <f t="shared" si="0"/>
        <v>950000</v>
      </c>
    </row>
    <row r="24" spans="1:9" x14ac:dyDescent="0.25">
      <c r="A24" s="28" t="s">
        <v>35</v>
      </c>
      <c r="B24" s="27" t="s">
        <v>36</v>
      </c>
      <c r="C24" s="50" t="s">
        <v>35</v>
      </c>
      <c r="D24" s="26">
        <v>0</v>
      </c>
      <c r="E24" s="26">
        <v>0</v>
      </c>
      <c r="F24" s="26">
        <v>32346000</v>
      </c>
      <c r="G24" s="26">
        <v>0</v>
      </c>
      <c r="H24" s="26">
        <v>0</v>
      </c>
      <c r="I24" s="26">
        <f t="shared" si="0"/>
        <v>32346000</v>
      </c>
    </row>
    <row r="25" spans="1:9" s="3" customFormat="1" x14ac:dyDescent="0.25">
      <c r="A25" s="29" t="s">
        <v>37</v>
      </c>
      <c r="B25" s="22" t="s">
        <v>38</v>
      </c>
      <c r="C25" s="51" t="s">
        <v>37</v>
      </c>
      <c r="D25" s="26">
        <v>1500000</v>
      </c>
      <c r="E25" s="26">
        <v>0</v>
      </c>
      <c r="F25" s="26">
        <v>11380000</v>
      </c>
      <c r="G25" s="26">
        <v>0</v>
      </c>
      <c r="H25" s="26">
        <v>2000000</v>
      </c>
      <c r="I25" s="26">
        <f t="shared" si="0"/>
        <v>14880000</v>
      </c>
    </row>
    <row r="26" spans="1:9" s="3" customFormat="1" x14ac:dyDescent="0.25">
      <c r="A26" s="29" t="s">
        <v>39</v>
      </c>
      <c r="B26" s="22" t="s">
        <v>40</v>
      </c>
      <c r="C26" s="51" t="s">
        <v>39</v>
      </c>
      <c r="D26" s="26">
        <v>0</v>
      </c>
      <c r="E26" s="26">
        <v>0</v>
      </c>
      <c r="F26" s="26">
        <v>0</v>
      </c>
      <c r="G26" s="26">
        <v>1100000</v>
      </c>
      <c r="H26" s="26">
        <v>1500000</v>
      </c>
      <c r="I26" s="26">
        <f t="shared" si="0"/>
        <v>2600000</v>
      </c>
    </row>
    <row r="27" spans="1:9" s="3" customFormat="1" hidden="1" x14ac:dyDescent="0.25">
      <c r="A27" s="29" t="s">
        <v>41</v>
      </c>
      <c r="B27" s="22" t="s">
        <v>42</v>
      </c>
      <c r="C27" s="51" t="s">
        <v>41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0"/>
        <v>0</v>
      </c>
    </row>
    <row r="28" spans="1:9" s="3" customFormat="1" x14ac:dyDescent="0.25">
      <c r="A28" s="29" t="s">
        <v>43</v>
      </c>
      <c r="B28" s="22" t="s">
        <v>44</v>
      </c>
      <c r="C28" s="51" t="s">
        <v>43</v>
      </c>
      <c r="D28" s="26">
        <v>96300000</v>
      </c>
      <c r="E28" s="26">
        <v>2000000</v>
      </c>
      <c r="F28" s="26">
        <v>0</v>
      </c>
      <c r="G28" s="26">
        <v>0</v>
      </c>
      <c r="H28" s="26">
        <v>0</v>
      </c>
      <c r="I28" s="26">
        <f t="shared" si="0"/>
        <v>98300000</v>
      </c>
    </row>
    <row r="29" spans="1:9" s="3" customFormat="1" x14ac:dyDescent="0.25">
      <c r="A29" s="29" t="s">
        <v>45</v>
      </c>
      <c r="B29" s="22" t="s">
        <v>46</v>
      </c>
      <c r="C29" s="51" t="s">
        <v>45</v>
      </c>
      <c r="D29" s="26">
        <v>1142400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0"/>
        <v>1142400</v>
      </c>
    </row>
    <row r="30" spans="1:9" s="3" customFormat="1" x14ac:dyDescent="0.25">
      <c r="A30" s="29" t="s">
        <v>47</v>
      </c>
      <c r="B30" s="22" t="s">
        <v>48</v>
      </c>
      <c r="C30" s="51" t="s">
        <v>47</v>
      </c>
      <c r="D30" s="26">
        <v>60000000</v>
      </c>
      <c r="E30" s="26">
        <v>0</v>
      </c>
      <c r="F30" s="26">
        <v>0</v>
      </c>
      <c r="G30" s="26">
        <v>0</v>
      </c>
      <c r="H30" s="26">
        <v>32400000</v>
      </c>
      <c r="I30" s="26">
        <f t="shared" si="0"/>
        <v>92400000</v>
      </c>
    </row>
    <row r="31" spans="1:9" s="3" customFormat="1" x14ac:dyDescent="0.25">
      <c r="A31" s="29" t="s">
        <v>49</v>
      </c>
      <c r="B31" s="22" t="s">
        <v>50</v>
      </c>
      <c r="C31" s="51" t="s">
        <v>49</v>
      </c>
      <c r="D31" s="26">
        <v>0</v>
      </c>
      <c r="E31" s="26">
        <v>0</v>
      </c>
      <c r="F31" s="26">
        <v>0</v>
      </c>
      <c r="G31" s="26">
        <v>0</v>
      </c>
      <c r="H31" s="26">
        <v>176604660</v>
      </c>
      <c r="I31" s="26">
        <f t="shared" si="0"/>
        <v>176604660</v>
      </c>
    </row>
    <row r="32" spans="1:9" s="3" customFormat="1" x14ac:dyDescent="0.25">
      <c r="A32" s="29" t="s">
        <v>51</v>
      </c>
      <c r="B32" s="22" t="s">
        <v>52</v>
      </c>
      <c r="C32" s="51" t="s">
        <v>51</v>
      </c>
      <c r="D32" s="26">
        <v>18342800</v>
      </c>
      <c r="E32" s="26">
        <v>0</v>
      </c>
      <c r="F32" s="26">
        <v>0</v>
      </c>
      <c r="G32" s="26">
        <v>0</v>
      </c>
      <c r="H32" s="26">
        <v>0</v>
      </c>
      <c r="I32" s="26">
        <f t="shared" si="0"/>
        <v>18342800</v>
      </c>
    </row>
    <row r="33" spans="1:9" s="3" customFormat="1" x14ac:dyDescent="0.25">
      <c r="A33" s="29" t="s">
        <v>53</v>
      </c>
      <c r="B33" s="22" t="s">
        <v>54</v>
      </c>
      <c r="C33" s="51" t="s">
        <v>53</v>
      </c>
      <c r="D33" s="26">
        <v>13000000</v>
      </c>
      <c r="E33" s="26">
        <v>0</v>
      </c>
      <c r="F33" s="26">
        <v>0</v>
      </c>
      <c r="G33" s="26">
        <v>0</v>
      </c>
      <c r="H33" s="26">
        <v>0</v>
      </c>
      <c r="I33" s="26">
        <f t="shared" si="0"/>
        <v>13000000</v>
      </c>
    </row>
    <row r="34" spans="1:9" s="3" customFormat="1" x14ac:dyDescent="0.25">
      <c r="A34" s="29" t="s">
        <v>55</v>
      </c>
      <c r="B34" s="30" t="s">
        <v>56</v>
      </c>
      <c r="C34" s="51" t="s">
        <v>55</v>
      </c>
      <c r="D34" s="26">
        <v>500000</v>
      </c>
      <c r="E34" s="26">
        <v>0</v>
      </c>
      <c r="F34" s="26">
        <v>0</v>
      </c>
      <c r="G34" s="26">
        <v>0</v>
      </c>
      <c r="H34" s="26">
        <v>119180000</v>
      </c>
      <c r="I34" s="26">
        <f t="shared" si="0"/>
        <v>119680000</v>
      </c>
    </row>
    <row r="35" spans="1:9" s="3" customFormat="1" x14ac:dyDescent="0.25">
      <c r="A35" s="25" t="s">
        <v>57</v>
      </c>
      <c r="B35" s="30" t="s">
        <v>58</v>
      </c>
      <c r="C35" s="50" t="s">
        <v>57</v>
      </c>
      <c r="D35" s="26">
        <v>20600000</v>
      </c>
      <c r="E35" s="26">
        <v>110400000</v>
      </c>
      <c r="F35" s="26">
        <v>189150000</v>
      </c>
      <c r="G35" s="26">
        <v>32160000</v>
      </c>
      <c r="H35" s="26">
        <v>35520000</v>
      </c>
      <c r="I35" s="26">
        <f t="shared" si="0"/>
        <v>387830000</v>
      </c>
    </row>
    <row r="36" spans="1:9" s="3" customFormat="1" x14ac:dyDescent="0.25">
      <c r="A36" s="25" t="s">
        <v>59</v>
      </c>
      <c r="B36" s="30" t="s">
        <v>60</v>
      </c>
      <c r="C36" s="50" t="s">
        <v>59</v>
      </c>
      <c r="D36" s="26">
        <v>0</v>
      </c>
      <c r="E36" s="26">
        <v>2000000</v>
      </c>
      <c r="F36" s="26">
        <v>0</v>
      </c>
      <c r="G36" s="26">
        <v>2000000</v>
      </c>
      <c r="H36" s="26">
        <v>0</v>
      </c>
      <c r="I36" s="26">
        <f t="shared" si="0"/>
        <v>4000000</v>
      </c>
    </row>
    <row r="37" spans="1:9" s="3" customFormat="1" x14ac:dyDescent="0.25">
      <c r="A37" s="25" t="s">
        <v>61</v>
      </c>
      <c r="B37" s="27" t="s">
        <v>62</v>
      </c>
      <c r="C37" s="50" t="s">
        <v>61</v>
      </c>
      <c r="D37" s="26">
        <v>250000</v>
      </c>
      <c r="E37" s="26">
        <v>0</v>
      </c>
      <c r="F37" s="26">
        <v>800000</v>
      </c>
      <c r="G37" s="26">
        <v>550000</v>
      </c>
      <c r="H37" s="26">
        <v>0</v>
      </c>
      <c r="I37" s="26">
        <f t="shared" si="0"/>
        <v>1600000</v>
      </c>
    </row>
    <row r="38" spans="1:9" s="3" customFormat="1" hidden="1" x14ac:dyDescent="0.25">
      <c r="A38" s="25" t="s">
        <v>63</v>
      </c>
      <c r="B38" s="27" t="s">
        <v>64</v>
      </c>
      <c r="C38" s="50" t="s">
        <v>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f t="shared" si="0"/>
        <v>0</v>
      </c>
    </row>
    <row r="39" spans="1:9" s="3" customFormat="1" hidden="1" x14ac:dyDescent="0.25">
      <c r="A39" s="25" t="s">
        <v>65</v>
      </c>
      <c r="B39" s="27" t="s">
        <v>66</v>
      </c>
      <c r="C39" s="50" t="s">
        <v>65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0"/>
        <v>0</v>
      </c>
    </row>
    <row r="40" spans="1:9" s="3" customFormat="1" x14ac:dyDescent="0.25">
      <c r="A40" s="25" t="s">
        <v>67</v>
      </c>
      <c r="B40" s="27" t="s">
        <v>68</v>
      </c>
      <c r="C40" s="50" t="s">
        <v>67</v>
      </c>
      <c r="D40" s="26">
        <v>3000000</v>
      </c>
      <c r="E40" s="26">
        <v>1500000</v>
      </c>
      <c r="F40" s="26">
        <v>0</v>
      </c>
      <c r="G40" s="26">
        <v>0</v>
      </c>
      <c r="H40" s="26">
        <v>0</v>
      </c>
      <c r="I40" s="26">
        <f t="shared" si="0"/>
        <v>4500000</v>
      </c>
    </row>
    <row r="41" spans="1:9" s="3" customFormat="1" x14ac:dyDescent="0.25">
      <c r="A41" s="25" t="s">
        <v>69</v>
      </c>
      <c r="B41" s="27" t="s">
        <v>70</v>
      </c>
      <c r="C41" s="50" t="s">
        <v>69</v>
      </c>
      <c r="D41" s="26">
        <v>5500000</v>
      </c>
      <c r="E41" s="26">
        <v>0</v>
      </c>
      <c r="F41" s="26">
        <v>0</v>
      </c>
      <c r="G41" s="26">
        <v>0</v>
      </c>
      <c r="H41" s="26">
        <v>0</v>
      </c>
      <c r="I41" s="26">
        <f t="shared" si="0"/>
        <v>5500000</v>
      </c>
    </row>
    <row r="42" spans="1:9" s="3" customFormat="1" x14ac:dyDescent="0.25">
      <c r="A42" s="25" t="s">
        <v>71</v>
      </c>
      <c r="B42" s="27" t="s">
        <v>72</v>
      </c>
      <c r="C42" s="50" t="s">
        <v>71</v>
      </c>
      <c r="D42" s="26">
        <v>5000000</v>
      </c>
      <c r="E42" s="26">
        <v>0</v>
      </c>
      <c r="F42" s="26">
        <v>0</v>
      </c>
      <c r="G42" s="26">
        <v>0</v>
      </c>
      <c r="H42" s="26">
        <v>0</v>
      </c>
      <c r="I42" s="26">
        <f t="shared" si="0"/>
        <v>5000000</v>
      </c>
    </row>
    <row r="43" spans="1:9" s="3" customFormat="1" hidden="1" x14ac:dyDescent="0.25">
      <c r="A43" s="25" t="s">
        <v>73</v>
      </c>
      <c r="B43" s="27" t="s">
        <v>74</v>
      </c>
      <c r="C43" s="50" t="s">
        <v>73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f t="shared" si="0"/>
        <v>0</v>
      </c>
    </row>
    <row r="44" spans="1:9" s="3" customFormat="1" x14ac:dyDescent="0.25">
      <c r="A44" s="25" t="s">
        <v>75</v>
      </c>
      <c r="B44" s="27" t="s">
        <v>76</v>
      </c>
      <c r="C44" s="50" t="s">
        <v>75</v>
      </c>
      <c r="D44" s="26">
        <v>0</v>
      </c>
      <c r="E44" s="26">
        <v>0</v>
      </c>
      <c r="F44" s="26">
        <v>0</v>
      </c>
      <c r="G44" s="26">
        <v>0</v>
      </c>
      <c r="H44" s="26">
        <v>282245340</v>
      </c>
      <c r="I44" s="26">
        <f t="shared" si="0"/>
        <v>282245340</v>
      </c>
    </row>
    <row r="45" spans="1:9" s="3" customFormat="1" x14ac:dyDescent="0.25">
      <c r="A45" s="25"/>
      <c r="B45" s="27" t="s">
        <v>77</v>
      </c>
      <c r="C45" s="50" t="s">
        <v>78</v>
      </c>
      <c r="D45" s="26">
        <v>0</v>
      </c>
      <c r="E45" s="26">
        <v>0</v>
      </c>
      <c r="F45" s="26">
        <v>0</v>
      </c>
      <c r="G45" s="26">
        <v>0</v>
      </c>
      <c r="H45" s="26">
        <v>9800000</v>
      </c>
      <c r="I45" s="26">
        <f t="shared" si="0"/>
        <v>9800000</v>
      </c>
    </row>
    <row r="46" spans="1:9" s="3" customFormat="1" x14ac:dyDescent="0.25">
      <c r="A46" s="25" t="s">
        <v>79</v>
      </c>
      <c r="B46" s="27" t="s">
        <v>80</v>
      </c>
      <c r="C46" s="50" t="s">
        <v>79</v>
      </c>
      <c r="D46" s="26">
        <v>0</v>
      </c>
      <c r="E46" s="26">
        <v>2000000</v>
      </c>
      <c r="F46" s="26">
        <v>0</v>
      </c>
      <c r="G46" s="26">
        <v>0</v>
      </c>
      <c r="H46" s="26">
        <v>0</v>
      </c>
      <c r="I46" s="26">
        <f t="shared" si="0"/>
        <v>2000000</v>
      </c>
    </row>
    <row r="47" spans="1:9" s="3" customFormat="1" x14ac:dyDescent="0.25">
      <c r="A47" s="31" t="s">
        <v>81</v>
      </c>
      <c r="B47" s="27" t="s">
        <v>82</v>
      </c>
      <c r="C47" s="52" t="s">
        <v>81</v>
      </c>
      <c r="D47" s="26">
        <v>0</v>
      </c>
      <c r="E47" s="26">
        <v>0</v>
      </c>
      <c r="F47" s="26">
        <v>0</v>
      </c>
      <c r="G47" s="26">
        <v>2500000</v>
      </c>
      <c r="H47" s="26">
        <v>4420000</v>
      </c>
      <c r="I47" s="26">
        <f t="shared" si="0"/>
        <v>6920000</v>
      </c>
    </row>
    <row r="48" spans="1:9" s="3" customFormat="1" x14ac:dyDescent="0.25">
      <c r="A48" s="31" t="s">
        <v>83</v>
      </c>
      <c r="B48" s="27" t="s">
        <v>84</v>
      </c>
      <c r="C48" s="52" t="s">
        <v>83</v>
      </c>
      <c r="D48" s="26">
        <v>0</v>
      </c>
      <c r="E48" s="26">
        <v>0</v>
      </c>
      <c r="F48" s="26">
        <v>0</v>
      </c>
      <c r="G48" s="26">
        <v>800000</v>
      </c>
      <c r="H48" s="26">
        <v>6000000</v>
      </c>
      <c r="I48" s="26">
        <f t="shared" si="0"/>
        <v>6800000</v>
      </c>
    </row>
    <row r="49" spans="1:9" s="3" customFormat="1" x14ac:dyDescent="0.25">
      <c r="A49" s="31" t="s">
        <v>85</v>
      </c>
      <c r="B49" s="27" t="s">
        <v>86</v>
      </c>
      <c r="C49" s="52" t="s">
        <v>85</v>
      </c>
      <c r="D49" s="26">
        <v>7500000</v>
      </c>
      <c r="E49" s="26">
        <v>0</v>
      </c>
      <c r="F49" s="26">
        <v>0</v>
      </c>
      <c r="G49" s="26">
        <v>800000</v>
      </c>
      <c r="H49" s="26">
        <v>0</v>
      </c>
      <c r="I49" s="26">
        <f t="shared" si="0"/>
        <v>8300000</v>
      </c>
    </row>
    <row r="50" spans="1:9" s="3" customFormat="1" x14ac:dyDescent="0.25">
      <c r="A50" s="31" t="s">
        <v>87</v>
      </c>
      <c r="B50" s="27" t="s">
        <v>88</v>
      </c>
      <c r="C50" s="52" t="s">
        <v>87</v>
      </c>
      <c r="D50" s="26">
        <v>0</v>
      </c>
      <c r="E50" s="26">
        <v>0</v>
      </c>
      <c r="F50" s="26">
        <v>0</v>
      </c>
      <c r="G50" s="26">
        <v>4300000</v>
      </c>
      <c r="H50" s="26">
        <v>1000000</v>
      </c>
      <c r="I50" s="26">
        <f t="shared" si="0"/>
        <v>5300000</v>
      </c>
    </row>
    <row r="51" spans="1:9" s="3" customFormat="1" hidden="1" x14ac:dyDescent="0.25">
      <c r="A51" s="31" t="s">
        <v>89</v>
      </c>
      <c r="B51" s="27" t="s">
        <v>90</v>
      </c>
      <c r="C51" s="52" t="s">
        <v>89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f t="shared" si="0"/>
        <v>0</v>
      </c>
    </row>
    <row r="52" spans="1:9" s="3" customFormat="1" x14ac:dyDescent="0.25">
      <c r="A52" s="31" t="s">
        <v>91</v>
      </c>
      <c r="B52" s="27" t="s">
        <v>92</v>
      </c>
      <c r="C52" s="52" t="s">
        <v>91</v>
      </c>
      <c r="D52" s="26">
        <v>0</v>
      </c>
      <c r="E52" s="26">
        <v>0</v>
      </c>
      <c r="F52" s="26">
        <v>0</v>
      </c>
      <c r="G52" s="26">
        <v>0</v>
      </c>
      <c r="H52" s="26">
        <v>5000000</v>
      </c>
      <c r="I52" s="26">
        <f t="shared" si="0"/>
        <v>5000000</v>
      </c>
    </row>
    <row r="53" spans="1:9" s="3" customFormat="1" x14ac:dyDescent="0.25">
      <c r="A53" s="31" t="s">
        <v>93</v>
      </c>
      <c r="B53" s="32">
        <v>1099002</v>
      </c>
      <c r="C53" s="52" t="s">
        <v>93</v>
      </c>
      <c r="D53" s="26">
        <v>300000</v>
      </c>
      <c r="E53" s="26">
        <v>0</v>
      </c>
      <c r="F53" s="26">
        <v>0</v>
      </c>
      <c r="G53" s="26">
        <v>0</v>
      </c>
      <c r="H53" s="26">
        <v>0</v>
      </c>
      <c r="I53" s="26">
        <f t="shared" si="0"/>
        <v>300000</v>
      </c>
    </row>
    <row r="54" spans="1:9" s="3" customFormat="1" x14ac:dyDescent="0.25">
      <c r="A54" s="31" t="s">
        <v>94</v>
      </c>
      <c r="B54" s="30" t="s">
        <v>95</v>
      </c>
      <c r="C54" s="52" t="s">
        <v>94</v>
      </c>
      <c r="D54" s="26">
        <v>0</v>
      </c>
      <c r="E54" s="26">
        <v>0</v>
      </c>
      <c r="F54" s="26">
        <v>0</v>
      </c>
      <c r="G54" s="26">
        <v>3000000</v>
      </c>
      <c r="H54" s="26">
        <v>0</v>
      </c>
      <c r="I54" s="26">
        <f t="shared" si="0"/>
        <v>3000000</v>
      </c>
    </row>
    <row r="55" spans="1:9" s="3" customFormat="1" x14ac:dyDescent="0.25">
      <c r="A55" s="1"/>
      <c r="B55" s="22"/>
      <c r="C55" s="19"/>
      <c r="D55" s="26"/>
      <c r="E55" s="26"/>
      <c r="F55" s="26"/>
      <c r="G55" s="26"/>
      <c r="H55" s="26"/>
      <c r="I55" s="26"/>
    </row>
    <row r="56" spans="1:9" s="3" customFormat="1" x14ac:dyDescent="0.25">
      <c r="A56" s="1"/>
      <c r="B56" s="17" t="s">
        <v>96</v>
      </c>
      <c r="C56" s="49" t="s">
        <v>11</v>
      </c>
      <c r="D56" s="33">
        <f t="shared" ref="D56:I56" si="1">SUM(D13:D54)</f>
        <v>241885200</v>
      </c>
      <c r="E56" s="33">
        <f t="shared" si="1"/>
        <v>117900000</v>
      </c>
      <c r="F56" s="33">
        <f t="shared" si="1"/>
        <v>236676000</v>
      </c>
      <c r="G56" s="33">
        <f t="shared" si="1"/>
        <v>47210000</v>
      </c>
      <c r="H56" s="33">
        <f>SUM(H13:H54)</f>
        <v>747840000</v>
      </c>
      <c r="I56" s="33">
        <f t="shared" si="1"/>
        <v>1391511200</v>
      </c>
    </row>
    <row r="57" spans="1:9" s="3" customFormat="1" x14ac:dyDescent="0.25">
      <c r="B57" s="6"/>
      <c r="C57" s="15"/>
      <c r="D57" s="33"/>
      <c r="E57" s="33"/>
      <c r="F57" s="33"/>
      <c r="G57" s="33"/>
      <c r="H57" s="33"/>
      <c r="I57" s="33"/>
    </row>
    <row r="58" spans="1:9" s="3" customFormat="1" x14ac:dyDescent="0.25">
      <c r="A58" s="1"/>
      <c r="B58" s="17">
        <v>2</v>
      </c>
      <c r="C58" s="49" t="s">
        <v>97</v>
      </c>
      <c r="D58" s="33"/>
      <c r="E58" s="33"/>
      <c r="F58" s="33"/>
      <c r="G58" s="33"/>
      <c r="H58" s="33"/>
      <c r="I58" s="26"/>
    </row>
    <row r="59" spans="1:9" s="3" customFormat="1" x14ac:dyDescent="0.25">
      <c r="A59" s="1"/>
      <c r="B59" s="22" t="s">
        <v>98</v>
      </c>
      <c r="C59" s="19" t="s">
        <v>99</v>
      </c>
      <c r="D59" s="26">
        <v>250000</v>
      </c>
      <c r="E59" s="26">
        <v>2500000</v>
      </c>
      <c r="F59" s="26">
        <v>0</v>
      </c>
      <c r="G59" s="26">
        <v>0</v>
      </c>
      <c r="H59" s="26">
        <v>2000000</v>
      </c>
      <c r="I59" s="26">
        <f t="shared" ref="I59:I80" si="2">SUM(D59:H59)</f>
        <v>4750000</v>
      </c>
    </row>
    <row r="60" spans="1:9" s="3" customFormat="1" x14ac:dyDescent="0.25">
      <c r="A60" s="1"/>
      <c r="B60" s="22" t="s">
        <v>100</v>
      </c>
      <c r="C60" s="19" t="s">
        <v>101</v>
      </c>
      <c r="D60" s="26">
        <v>0</v>
      </c>
      <c r="E60" s="26">
        <v>0</v>
      </c>
      <c r="F60" s="26">
        <v>0</v>
      </c>
      <c r="G60" s="26">
        <v>250000</v>
      </c>
      <c r="H60" s="26">
        <v>500000</v>
      </c>
      <c r="I60" s="26">
        <f t="shared" si="2"/>
        <v>750000</v>
      </c>
    </row>
    <row r="61" spans="1:9" s="3" customFormat="1" x14ac:dyDescent="0.25">
      <c r="A61" s="1"/>
      <c r="B61" s="34" t="s">
        <v>102</v>
      </c>
      <c r="C61" s="19" t="s">
        <v>103</v>
      </c>
      <c r="D61" s="26">
        <v>10000000</v>
      </c>
      <c r="E61" s="26">
        <v>0</v>
      </c>
      <c r="F61" s="26">
        <v>4000000</v>
      </c>
      <c r="G61" s="26">
        <v>250000</v>
      </c>
      <c r="H61" s="26">
        <v>2000000</v>
      </c>
      <c r="I61" s="26">
        <f t="shared" si="2"/>
        <v>16250000</v>
      </c>
    </row>
    <row r="62" spans="1:9" s="3" customFormat="1" x14ac:dyDescent="0.25">
      <c r="A62" s="1"/>
      <c r="B62" s="34" t="s">
        <v>104</v>
      </c>
      <c r="C62" s="19" t="s">
        <v>105</v>
      </c>
      <c r="D62" s="26">
        <v>0</v>
      </c>
      <c r="E62" s="26">
        <v>0</v>
      </c>
      <c r="F62" s="26">
        <v>0</v>
      </c>
      <c r="G62" s="26">
        <v>0</v>
      </c>
      <c r="H62" s="26">
        <v>5000000</v>
      </c>
      <c r="I62" s="26">
        <f t="shared" si="2"/>
        <v>5000000</v>
      </c>
    </row>
    <row r="63" spans="1:9" s="3" customFormat="1" x14ac:dyDescent="0.25">
      <c r="A63" s="1"/>
      <c r="B63" s="34" t="s">
        <v>106</v>
      </c>
      <c r="C63" s="19" t="s">
        <v>107</v>
      </c>
      <c r="D63" s="26">
        <v>0</v>
      </c>
      <c r="E63" s="26">
        <v>0</v>
      </c>
      <c r="F63" s="26">
        <v>0</v>
      </c>
      <c r="G63" s="26">
        <v>0</v>
      </c>
      <c r="H63" s="26">
        <v>1500000</v>
      </c>
      <c r="I63" s="26">
        <f t="shared" si="2"/>
        <v>1500000</v>
      </c>
    </row>
    <row r="64" spans="1:9" s="3" customFormat="1" x14ac:dyDescent="0.25">
      <c r="A64" s="1"/>
      <c r="B64" s="34" t="s">
        <v>108</v>
      </c>
      <c r="C64" s="19" t="s">
        <v>109</v>
      </c>
      <c r="D64" s="26">
        <v>2000000</v>
      </c>
      <c r="E64" s="26">
        <v>0</v>
      </c>
      <c r="F64" s="26">
        <v>1000000</v>
      </c>
      <c r="G64" s="26">
        <v>0</v>
      </c>
      <c r="H64" s="26">
        <v>0</v>
      </c>
      <c r="I64" s="26">
        <f t="shared" si="2"/>
        <v>3000000</v>
      </c>
    </row>
    <row r="65" spans="1:10" s="3" customFormat="1" x14ac:dyDescent="0.25">
      <c r="A65" s="1"/>
      <c r="B65" s="34" t="s">
        <v>110</v>
      </c>
      <c r="C65" s="50" t="s">
        <v>111</v>
      </c>
      <c r="D65" s="26">
        <v>500000</v>
      </c>
      <c r="E65" s="26">
        <v>0</v>
      </c>
      <c r="F65" s="26">
        <v>0</v>
      </c>
      <c r="G65" s="26">
        <v>0</v>
      </c>
      <c r="H65" s="26">
        <v>4000000</v>
      </c>
      <c r="I65" s="26">
        <f t="shared" si="2"/>
        <v>4500000</v>
      </c>
    </row>
    <row r="66" spans="1:10" s="3" customFormat="1" x14ac:dyDescent="0.25">
      <c r="A66" s="1"/>
      <c r="B66" s="35">
        <v>2003002</v>
      </c>
      <c r="C66" s="50" t="s">
        <v>112</v>
      </c>
      <c r="D66" s="26">
        <v>0</v>
      </c>
      <c r="E66" s="26">
        <v>0</v>
      </c>
      <c r="F66" s="26">
        <v>0</v>
      </c>
      <c r="G66" s="26">
        <v>0</v>
      </c>
      <c r="H66" s="26">
        <v>1000000</v>
      </c>
      <c r="I66" s="26">
        <f t="shared" si="2"/>
        <v>1000000</v>
      </c>
    </row>
    <row r="67" spans="1:10" s="3" customFormat="1" x14ac:dyDescent="0.25">
      <c r="A67" s="1"/>
      <c r="B67" s="34" t="s">
        <v>113</v>
      </c>
      <c r="C67" s="50" t="s">
        <v>114</v>
      </c>
      <c r="D67" s="26">
        <v>0</v>
      </c>
      <c r="E67" s="26">
        <v>0</v>
      </c>
      <c r="F67" s="26">
        <v>0</v>
      </c>
      <c r="G67" s="26">
        <v>0</v>
      </c>
      <c r="H67" s="26">
        <v>4000000</v>
      </c>
      <c r="I67" s="26">
        <f t="shared" si="2"/>
        <v>4000000</v>
      </c>
    </row>
    <row r="68" spans="1:10" x14ac:dyDescent="0.25">
      <c r="B68" s="22" t="s">
        <v>115</v>
      </c>
      <c r="C68" s="53" t="s">
        <v>116</v>
      </c>
      <c r="D68" s="26">
        <v>0</v>
      </c>
      <c r="E68" s="26">
        <v>0</v>
      </c>
      <c r="F68" s="26">
        <v>0</v>
      </c>
      <c r="G68" s="26">
        <v>0</v>
      </c>
      <c r="H68" s="26">
        <v>26500000</v>
      </c>
      <c r="I68" s="26">
        <f t="shared" si="2"/>
        <v>26500000</v>
      </c>
    </row>
    <row r="69" spans="1:10" x14ac:dyDescent="0.25">
      <c r="B69" s="22" t="s">
        <v>117</v>
      </c>
      <c r="C69" s="50" t="s">
        <v>118</v>
      </c>
      <c r="D69" s="26">
        <v>0</v>
      </c>
      <c r="E69" s="26">
        <v>0</v>
      </c>
      <c r="F69" s="26">
        <v>0</v>
      </c>
      <c r="G69" s="26">
        <v>0</v>
      </c>
      <c r="H69" s="26">
        <v>1000000</v>
      </c>
      <c r="I69" s="26">
        <f t="shared" si="2"/>
        <v>1000000</v>
      </c>
    </row>
    <row r="70" spans="1:10" x14ac:dyDescent="0.25">
      <c r="B70" s="22" t="s">
        <v>119</v>
      </c>
      <c r="C70" s="50" t="s">
        <v>120</v>
      </c>
      <c r="D70" s="26">
        <v>0</v>
      </c>
      <c r="E70" s="26">
        <v>0</v>
      </c>
      <c r="F70" s="26">
        <v>0</v>
      </c>
      <c r="G70" s="26">
        <v>0</v>
      </c>
      <c r="H70" s="26">
        <v>1000000</v>
      </c>
      <c r="I70" s="26">
        <f t="shared" si="2"/>
        <v>1000000</v>
      </c>
    </row>
    <row r="71" spans="1:10" x14ac:dyDescent="0.25">
      <c r="B71" s="22" t="s">
        <v>121</v>
      </c>
      <c r="C71" s="50" t="s">
        <v>122</v>
      </c>
      <c r="D71" s="26">
        <v>0</v>
      </c>
      <c r="E71" s="26">
        <v>0</v>
      </c>
      <c r="F71" s="26">
        <v>0</v>
      </c>
      <c r="G71" s="26">
        <v>1500000</v>
      </c>
      <c r="H71" s="26">
        <v>2000000</v>
      </c>
      <c r="I71" s="26">
        <f t="shared" si="2"/>
        <v>3500000</v>
      </c>
    </row>
    <row r="72" spans="1:10" x14ac:dyDescent="0.25">
      <c r="B72" s="22" t="s">
        <v>123</v>
      </c>
      <c r="C72" s="53" t="s">
        <v>124</v>
      </c>
      <c r="D72" s="26">
        <v>0</v>
      </c>
      <c r="E72" s="26">
        <v>0</v>
      </c>
      <c r="F72" s="26">
        <v>0</v>
      </c>
      <c r="G72" s="26">
        <v>2000000</v>
      </c>
      <c r="H72" s="26">
        <v>3000000</v>
      </c>
      <c r="I72" s="26">
        <f t="shared" si="2"/>
        <v>5000000</v>
      </c>
    </row>
    <row r="73" spans="1:10" x14ac:dyDescent="0.25">
      <c r="B73" s="22" t="s">
        <v>125</v>
      </c>
      <c r="C73" s="53" t="s">
        <v>126</v>
      </c>
      <c r="D73" s="26">
        <v>750000</v>
      </c>
      <c r="E73" s="26">
        <v>0</v>
      </c>
      <c r="F73" s="26">
        <v>0</v>
      </c>
      <c r="G73" s="26">
        <v>1750000</v>
      </c>
      <c r="H73" s="26">
        <v>3000000</v>
      </c>
      <c r="I73" s="26">
        <f t="shared" si="2"/>
        <v>5500000</v>
      </c>
    </row>
    <row r="74" spans="1:10" hidden="1" x14ac:dyDescent="0.25">
      <c r="B74" s="22" t="s">
        <v>127</v>
      </c>
      <c r="C74" s="53" t="s">
        <v>128</v>
      </c>
      <c r="D74" s="26">
        <v>0</v>
      </c>
      <c r="E74" s="26">
        <v>6600000</v>
      </c>
      <c r="F74" s="26">
        <v>0</v>
      </c>
      <c r="G74" s="26">
        <v>0</v>
      </c>
      <c r="H74" s="26">
        <v>0</v>
      </c>
      <c r="I74" s="26">
        <f t="shared" si="2"/>
        <v>6600000</v>
      </c>
    </row>
    <row r="75" spans="1:10" x14ac:dyDescent="0.25">
      <c r="B75" s="22" t="s">
        <v>129</v>
      </c>
      <c r="C75" s="19" t="s">
        <v>130</v>
      </c>
      <c r="D75" s="26">
        <v>4000000</v>
      </c>
      <c r="E75" s="26">
        <v>0</v>
      </c>
      <c r="F75" s="26">
        <v>0</v>
      </c>
      <c r="G75" s="26">
        <v>1000000</v>
      </c>
      <c r="H75" s="26">
        <v>1000000</v>
      </c>
      <c r="I75" s="26">
        <f t="shared" si="2"/>
        <v>6000000</v>
      </c>
    </row>
    <row r="76" spans="1:10" s="36" customFormat="1" ht="12.75" customHeight="1" x14ac:dyDescent="0.25">
      <c r="B76" s="22" t="s">
        <v>131</v>
      </c>
      <c r="C76" s="54" t="s">
        <v>132</v>
      </c>
      <c r="D76" s="26">
        <v>4000000</v>
      </c>
      <c r="E76" s="26">
        <v>4000000</v>
      </c>
      <c r="F76" s="26">
        <v>4000000</v>
      </c>
      <c r="G76" s="26">
        <v>0</v>
      </c>
      <c r="H76" s="26">
        <v>12500000</v>
      </c>
      <c r="I76" s="26">
        <f t="shared" si="2"/>
        <v>24500000</v>
      </c>
      <c r="J76" s="37"/>
    </row>
    <row r="77" spans="1:10" x14ac:dyDescent="0.25">
      <c r="B77" s="27" t="s">
        <v>133</v>
      </c>
      <c r="C77" s="50" t="s">
        <v>134</v>
      </c>
      <c r="D77" s="26">
        <v>0</v>
      </c>
      <c r="E77" s="26">
        <v>4000000</v>
      </c>
      <c r="F77" s="26">
        <v>4000000</v>
      </c>
      <c r="G77" s="26">
        <v>3000000</v>
      </c>
      <c r="H77" s="26">
        <v>1500000</v>
      </c>
      <c r="I77" s="26">
        <f t="shared" si="2"/>
        <v>12500000</v>
      </c>
    </row>
    <row r="78" spans="1:10" x14ac:dyDescent="0.25">
      <c r="B78" s="27" t="s">
        <v>135</v>
      </c>
      <c r="C78" s="50" t="s">
        <v>136</v>
      </c>
      <c r="D78" s="26">
        <v>0</v>
      </c>
      <c r="E78" s="26">
        <v>0</v>
      </c>
      <c r="F78" s="26">
        <v>0</v>
      </c>
      <c r="G78" s="26">
        <v>600000</v>
      </c>
      <c r="H78" s="26">
        <v>4000000</v>
      </c>
      <c r="I78" s="26">
        <f t="shared" si="2"/>
        <v>4600000</v>
      </c>
    </row>
    <row r="79" spans="1:10" x14ac:dyDescent="0.25">
      <c r="B79" s="27" t="s">
        <v>137</v>
      </c>
      <c r="C79" s="50" t="s">
        <v>138</v>
      </c>
      <c r="D79" s="26">
        <v>0</v>
      </c>
      <c r="E79" s="26">
        <v>0</v>
      </c>
      <c r="F79" s="26">
        <v>0</v>
      </c>
      <c r="G79" s="26">
        <v>0</v>
      </c>
      <c r="H79" s="26">
        <v>4000000</v>
      </c>
      <c r="I79" s="26">
        <f t="shared" si="2"/>
        <v>4000000</v>
      </c>
    </row>
    <row r="80" spans="1:10" x14ac:dyDescent="0.25">
      <c r="B80" s="22" t="s">
        <v>139</v>
      </c>
      <c r="C80" s="53" t="s">
        <v>140</v>
      </c>
      <c r="D80" s="26">
        <v>2280000</v>
      </c>
      <c r="E80" s="26">
        <v>0</v>
      </c>
      <c r="F80" s="26">
        <v>2000000</v>
      </c>
      <c r="G80" s="26">
        <v>3000000</v>
      </c>
      <c r="H80" s="26">
        <v>1800000</v>
      </c>
      <c r="I80" s="26">
        <f t="shared" si="2"/>
        <v>9080000</v>
      </c>
    </row>
    <row r="81" spans="2:9" hidden="1" x14ac:dyDescent="0.25">
      <c r="B81" s="22"/>
      <c r="C81" s="19"/>
      <c r="D81" s="26"/>
      <c r="E81" s="26"/>
      <c r="F81" s="26"/>
      <c r="G81" s="26"/>
      <c r="H81" s="26"/>
      <c r="I81" s="55"/>
    </row>
    <row r="82" spans="2:9" x14ac:dyDescent="0.25">
      <c r="B82" s="17" t="s">
        <v>96</v>
      </c>
      <c r="C82" s="49" t="s">
        <v>97</v>
      </c>
      <c r="D82" s="33">
        <f t="shared" ref="D82:I82" si="3">SUM(D59:D80)</f>
        <v>23780000</v>
      </c>
      <c r="E82" s="33">
        <f t="shared" si="3"/>
        <v>17100000</v>
      </c>
      <c r="F82" s="33">
        <f t="shared" si="3"/>
        <v>15000000</v>
      </c>
      <c r="G82" s="33">
        <f t="shared" si="3"/>
        <v>13350000</v>
      </c>
      <c r="H82" s="33">
        <f t="shared" si="3"/>
        <v>81300000</v>
      </c>
      <c r="I82" s="33">
        <f t="shared" si="3"/>
        <v>150530000</v>
      </c>
    </row>
    <row r="83" spans="2:9" s="3" customFormat="1" x14ac:dyDescent="0.25">
      <c r="B83" s="6"/>
      <c r="C83" s="15"/>
      <c r="D83" s="33"/>
      <c r="E83" s="33"/>
      <c r="F83" s="33"/>
      <c r="G83" s="33"/>
      <c r="H83" s="33"/>
      <c r="I83" s="33"/>
    </row>
    <row r="84" spans="2:9" x14ac:dyDescent="0.25">
      <c r="B84" s="17">
        <v>5</v>
      </c>
      <c r="C84" s="49" t="s">
        <v>141</v>
      </c>
      <c r="D84" s="33"/>
      <c r="E84" s="33"/>
      <c r="F84" s="33"/>
      <c r="G84" s="33"/>
      <c r="H84" s="33"/>
      <c r="I84" s="26"/>
    </row>
    <row r="85" spans="2:9" x14ac:dyDescent="0.25">
      <c r="B85" s="27" t="s">
        <v>142</v>
      </c>
      <c r="C85" s="50" t="s">
        <v>143</v>
      </c>
      <c r="D85" s="26">
        <v>3300000</v>
      </c>
      <c r="E85" s="26">
        <v>0</v>
      </c>
      <c r="F85" s="26">
        <v>0</v>
      </c>
      <c r="G85" s="26">
        <v>0</v>
      </c>
      <c r="H85" s="26">
        <v>1200000</v>
      </c>
      <c r="I85" s="26">
        <f t="shared" ref="I85:I90" si="4">SUM(D85:H85)</f>
        <v>4500000</v>
      </c>
    </row>
    <row r="86" spans="2:9" x14ac:dyDescent="0.25">
      <c r="B86" s="27" t="s">
        <v>144</v>
      </c>
      <c r="C86" s="50" t="s">
        <v>145</v>
      </c>
      <c r="D86" s="26">
        <v>0</v>
      </c>
      <c r="E86" s="26">
        <v>0</v>
      </c>
      <c r="F86" s="26">
        <v>0</v>
      </c>
      <c r="G86" s="26">
        <v>0</v>
      </c>
      <c r="H86" s="26">
        <v>5000000</v>
      </c>
      <c r="I86" s="26">
        <f t="shared" si="4"/>
        <v>5000000</v>
      </c>
    </row>
    <row r="87" spans="2:9" x14ac:dyDescent="0.25">
      <c r="B87" s="27" t="s">
        <v>146</v>
      </c>
      <c r="C87" s="50" t="s">
        <v>147</v>
      </c>
      <c r="D87" s="26">
        <v>7000000</v>
      </c>
      <c r="E87" s="26">
        <v>0</v>
      </c>
      <c r="F87" s="26">
        <v>0</v>
      </c>
      <c r="G87" s="26">
        <v>0</v>
      </c>
      <c r="H87" s="26">
        <v>3000000</v>
      </c>
      <c r="I87" s="26">
        <f t="shared" si="4"/>
        <v>10000000</v>
      </c>
    </row>
    <row r="88" spans="2:9" hidden="1" x14ac:dyDescent="0.25">
      <c r="B88" s="27" t="s">
        <v>148</v>
      </c>
      <c r="C88" s="50" t="s">
        <v>149</v>
      </c>
      <c r="D88" s="26">
        <v>0</v>
      </c>
      <c r="E88" s="26">
        <v>0</v>
      </c>
      <c r="F88" s="26">
        <v>0</v>
      </c>
      <c r="G88" s="26"/>
      <c r="H88" s="26">
        <v>0</v>
      </c>
      <c r="I88" s="26">
        <f t="shared" si="4"/>
        <v>0</v>
      </c>
    </row>
    <row r="89" spans="2:9" x14ac:dyDescent="0.25">
      <c r="B89" s="22" t="s">
        <v>150</v>
      </c>
      <c r="C89" s="19" t="s">
        <v>151</v>
      </c>
      <c r="D89" s="26">
        <v>0</v>
      </c>
      <c r="E89" s="26">
        <v>0</v>
      </c>
      <c r="F89" s="26">
        <v>0</v>
      </c>
      <c r="G89" s="26">
        <v>0</v>
      </c>
      <c r="H89" s="26">
        <v>5000000</v>
      </c>
      <c r="I89" s="26">
        <f t="shared" si="4"/>
        <v>5000000</v>
      </c>
    </row>
    <row r="90" spans="2:9" x14ac:dyDescent="0.25">
      <c r="B90" s="22" t="s">
        <v>152</v>
      </c>
      <c r="C90" s="19" t="s">
        <v>153</v>
      </c>
      <c r="D90" s="26">
        <v>31000000</v>
      </c>
      <c r="E90" s="26">
        <v>0</v>
      </c>
      <c r="F90" s="26">
        <v>0</v>
      </c>
      <c r="G90" s="26">
        <v>0</v>
      </c>
      <c r="H90" s="26">
        <v>0</v>
      </c>
      <c r="I90" s="26">
        <f t="shared" si="4"/>
        <v>31000000</v>
      </c>
    </row>
    <row r="91" spans="2:9" x14ac:dyDescent="0.25">
      <c r="B91" s="17" t="s">
        <v>96</v>
      </c>
      <c r="C91" s="49" t="s">
        <v>141</v>
      </c>
      <c r="D91" s="33">
        <f t="shared" ref="D91:I91" si="5">SUM(D85:D90)</f>
        <v>41300000</v>
      </c>
      <c r="E91" s="33">
        <f t="shared" si="5"/>
        <v>0</v>
      </c>
      <c r="F91" s="33">
        <f t="shared" si="5"/>
        <v>0</v>
      </c>
      <c r="G91" s="33">
        <f t="shared" si="5"/>
        <v>0</v>
      </c>
      <c r="H91" s="33">
        <f t="shared" si="5"/>
        <v>14200000</v>
      </c>
      <c r="I91" s="33">
        <f t="shared" si="5"/>
        <v>55500000</v>
      </c>
    </row>
    <row r="92" spans="2:9" s="3" customFormat="1" x14ac:dyDescent="0.25">
      <c r="B92" s="17" t="s">
        <v>154</v>
      </c>
      <c r="C92" s="49"/>
      <c r="D92" s="33">
        <f t="shared" ref="D92:I92" si="6">+D56+D82+D91</f>
        <v>306965200</v>
      </c>
      <c r="E92" s="33">
        <f t="shared" si="6"/>
        <v>135000000</v>
      </c>
      <c r="F92" s="33">
        <f t="shared" si="6"/>
        <v>251676000</v>
      </c>
      <c r="G92" s="33">
        <f t="shared" si="6"/>
        <v>60560000</v>
      </c>
      <c r="H92" s="33">
        <f t="shared" si="6"/>
        <v>843340000</v>
      </c>
      <c r="I92" s="33">
        <f t="shared" si="6"/>
        <v>1597541200</v>
      </c>
    </row>
    <row r="93" spans="2:9" hidden="1" x14ac:dyDescent="0.25">
      <c r="B93" s="38" t="s">
        <v>155</v>
      </c>
      <c r="H93" s="33">
        <v>545400000</v>
      </c>
      <c r="I93" s="39">
        <f>+H92-H93</f>
        <v>297940000</v>
      </c>
    </row>
    <row r="94" spans="2:9" hidden="1" x14ac:dyDescent="0.25">
      <c r="D94" s="41">
        <f>+D92-[1]Administración!L92</f>
        <v>0</v>
      </c>
      <c r="E94" s="41">
        <f>+E92-'[1]2017 OyS '!H91</f>
        <v>0</v>
      </c>
      <c r="F94" s="41">
        <f>+F92-'[1]2017 Prom Cultural'!Y92</f>
        <v>0</v>
      </c>
      <c r="G94" s="41">
        <f>+G92-'[1]2017 Escenario'!F92</f>
        <v>0</v>
      </c>
      <c r="H94" s="41">
        <f>+H92-'[1]2017 Conservación'!K93</f>
        <v>0</v>
      </c>
      <c r="I94" s="41">
        <f>+[1]Administración!L92+'[1]2017 Prom Cultural'!Y92+'[1]2017 Escenario'!F92+'[1]2017 Conservación'!K93+'[1]2017 OyS '!H91</f>
        <v>1597541200</v>
      </c>
    </row>
    <row r="95" spans="2:9" hidden="1" x14ac:dyDescent="0.25">
      <c r="D95" s="42" t="s">
        <v>155</v>
      </c>
      <c r="E95" s="42"/>
      <c r="F95" s="42"/>
      <c r="G95" s="42"/>
      <c r="H95" s="42"/>
      <c r="I95" s="42"/>
    </row>
    <row r="96" spans="2:9" ht="12.75" hidden="1" customHeight="1" x14ac:dyDescent="0.25">
      <c r="D96" s="12" t="s">
        <v>156</v>
      </c>
      <c r="E96" s="12" t="s">
        <v>157</v>
      </c>
      <c r="F96" s="12" t="s">
        <v>8</v>
      </c>
      <c r="G96" s="12" t="s">
        <v>9</v>
      </c>
      <c r="H96" s="12" t="s">
        <v>10</v>
      </c>
      <c r="I96" s="12" t="s">
        <v>158</v>
      </c>
    </row>
    <row r="97" spans="2:9" hidden="1" x14ac:dyDescent="0.25">
      <c r="D97" s="12"/>
      <c r="E97" s="12"/>
      <c r="F97" s="12"/>
      <c r="G97" s="12"/>
      <c r="H97" s="12"/>
      <c r="I97" s="12"/>
    </row>
    <row r="98" spans="2:9" x14ac:dyDescent="0.25">
      <c r="B98" s="43" t="s">
        <v>155</v>
      </c>
      <c r="C98" s="44"/>
      <c r="D98" s="45">
        <f t="shared" ref="D98:I98" si="7">+D92/$I$92</f>
        <v>0.1921485342600241</v>
      </c>
      <c r="E98" s="45">
        <f t="shared" si="7"/>
        <v>8.4504862847981629E-2</v>
      </c>
      <c r="F98" s="45">
        <f t="shared" si="7"/>
        <v>0.15753959897873057</v>
      </c>
      <c r="G98" s="45">
        <f t="shared" si="7"/>
        <v>3.7908255511657538E-2</v>
      </c>
      <c r="H98" s="45">
        <f t="shared" si="7"/>
        <v>0.52789874840160622</v>
      </c>
      <c r="I98" s="45">
        <f t="shared" si="7"/>
        <v>1</v>
      </c>
    </row>
    <row r="101" spans="2:9" x14ac:dyDescent="0.25">
      <c r="I101" s="24"/>
    </row>
    <row r="102" spans="2:9" x14ac:dyDescent="0.25">
      <c r="I102" s="24"/>
    </row>
    <row r="105" spans="2:9" x14ac:dyDescent="0.25">
      <c r="I105" s="24"/>
    </row>
    <row r="106" spans="2:9" x14ac:dyDescent="0.25">
      <c r="I106" s="24"/>
    </row>
  </sheetData>
  <mergeCells count="19">
    <mergeCell ref="F10:F11"/>
    <mergeCell ref="G10:G11"/>
    <mergeCell ref="H10:H11"/>
    <mergeCell ref="D95:I95"/>
    <mergeCell ref="D96:D97"/>
    <mergeCell ref="E96:E97"/>
    <mergeCell ref="F96:F97"/>
    <mergeCell ref="G96:G97"/>
    <mergeCell ref="H96:H97"/>
    <mergeCell ref="I96:I97"/>
    <mergeCell ref="B1:I1"/>
    <mergeCell ref="B2:I2"/>
    <mergeCell ref="B3:I3"/>
    <mergeCell ref="B8:B11"/>
    <mergeCell ref="C8:C11"/>
    <mergeCell ref="D8:H9"/>
    <mergeCell ref="I8:I11"/>
    <mergeCell ref="D10:D11"/>
    <mergeCell ref="E10:E11"/>
  </mergeCells>
  <printOptions horizontalCentered="1" verticalCentered="1"/>
  <pageMargins left="0" right="0" top="0.39370078740157483" bottom="0.39370078740157483" header="0" footer="0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Consolidado</vt:lpstr>
      <vt:lpstr>' Consolidado'!Área_de_impresión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Morales Lezcano</dc:creator>
  <cp:lastModifiedBy>David Morales Lezcano</cp:lastModifiedBy>
  <dcterms:created xsi:type="dcterms:W3CDTF">2017-01-19T17:31:12Z</dcterms:created>
  <dcterms:modified xsi:type="dcterms:W3CDTF">2017-01-19T17:41:16Z</dcterms:modified>
</cp:coreProperties>
</file>